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22755" windowHeight="10275" activeTab="0"/>
  </bookViews>
  <sheets>
    <sheet name="site_AL 2020" sheetId="1" r:id="rId1"/>
  </sheets>
  <definedNames>
    <definedName name="_xlnm.Print_Area" localSheetId="0">'site_AL 2020'!$A$1:$BC$31</definedName>
  </definedNames>
  <calcPr fullCalcOnLoad="1"/>
</workbook>
</file>

<file path=xl/sharedStrings.xml><?xml version="1.0" encoding="utf-8"?>
<sst xmlns="http://schemas.openxmlformats.org/spreadsheetml/2006/main" count="67" uniqueCount="63">
  <si>
    <t>CASA DE ASIGURARI DE SANATATE IASI</t>
  </si>
  <si>
    <t>Aprobat,</t>
  </si>
  <si>
    <t>PRESEDINTE-DIRECTOR GENERAL</t>
  </si>
  <si>
    <t>Radu Gheorghe ȚIBICHI</t>
  </si>
  <si>
    <t>Avizat,</t>
  </si>
  <si>
    <t>DIRECTOR RELATII CONTRACTUALE</t>
  </si>
  <si>
    <t>Margareta MIRON</t>
  </si>
  <si>
    <t xml:space="preserve"> Vizat CFP</t>
  </si>
  <si>
    <t>Maria DORNESCU</t>
  </si>
  <si>
    <t>ANGAJAMENT LEGAL IN LIMITA CREDITELOR DE ANGAJAMENT  - SERVICII DE URGENTA PRESPITALICESTI SI TRANSPORT SANITAR</t>
  </si>
  <si>
    <t>Nr. Crt.</t>
  </si>
  <si>
    <t>UNITATEA SANITARA</t>
  </si>
  <si>
    <t>BUGET (ACTIVITATE CURENTA) - 2020</t>
  </si>
  <si>
    <t>IANUARIE</t>
  </si>
  <si>
    <t>Dim. AL ian.</t>
  </si>
  <si>
    <t xml:space="preserve">IANUARIE </t>
  </si>
  <si>
    <t>FEBRUARIE</t>
  </si>
  <si>
    <t>Suplim. AL feb.</t>
  </si>
  <si>
    <t>Dim. AL feb.</t>
  </si>
  <si>
    <t xml:space="preserve">MARTIE </t>
  </si>
  <si>
    <t>Dim. AL mart.</t>
  </si>
  <si>
    <t>TRIMESTRUL I  2020</t>
  </si>
  <si>
    <t xml:space="preserve">APRILIE </t>
  </si>
  <si>
    <t>APRILIE</t>
  </si>
  <si>
    <t>MAI</t>
  </si>
  <si>
    <t>IUNIE</t>
  </si>
  <si>
    <t xml:space="preserve">IUNIE </t>
  </si>
  <si>
    <t>TRIMESTRUL II 2020</t>
  </si>
  <si>
    <t xml:space="preserve">IULIE </t>
  </si>
  <si>
    <t>IULIE</t>
  </si>
  <si>
    <t>AUGUST</t>
  </si>
  <si>
    <t>dim. AL aug. (ec.)</t>
  </si>
  <si>
    <t>SEPT.</t>
  </si>
  <si>
    <t>suplim. AL sept. (din ec. aug)</t>
  </si>
  <si>
    <t>dim. AL sept. (ec.)</t>
  </si>
  <si>
    <t xml:space="preserve">SEPT. </t>
  </si>
  <si>
    <t>TRIMESTRUL III 2020</t>
  </si>
  <si>
    <t>OCT.</t>
  </si>
  <si>
    <t>suplim. AL oct. (din ec. sept.) - 16.10.2019</t>
  </si>
  <si>
    <t>dim. AL oct. (ec.) - 18.11.2019</t>
  </si>
  <si>
    <t>OCT. -                                 18.11 .2019</t>
  </si>
  <si>
    <t xml:space="preserve">NOV. </t>
  </si>
  <si>
    <t>suplim. AL nov. (din ec. sept.)</t>
  </si>
  <si>
    <t>suplim. AL nov. (din disp.) - 20.11.2019</t>
  </si>
  <si>
    <t>suplim. AL nov. (din AL dec.) - 29.11.2019</t>
  </si>
  <si>
    <t>dim. AL nov. (ec.) - 04.12.2019</t>
  </si>
  <si>
    <t>NOV. - 04.12.2019</t>
  </si>
  <si>
    <t xml:space="preserve">DEC. </t>
  </si>
  <si>
    <t>suplim. AL dec. (din disp.) - 20.11.2019</t>
  </si>
  <si>
    <t>dim. AL dec. (solicit.) - 29.11.2019</t>
  </si>
  <si>
    <t>suplim. AL dec. (din ec. nov.)</t>
  </si>
  <si>
    <t>DEC.- 04.12.2019</t>
  </si>
  <si>
    <t>TRIMESTRUL IV 2020</t>
  </si>
  <si>
    <t>SC AMBULANTA DACOMED SRL</t>
  </si>
  <si>
    <t>AUG-NOV 2019</t>
  </si>
  <si>
    <t>SC MEDICAL EMERGENCY DIVISION SRL</t>
  </si>
  <si>
    <t>TOTAL</t>
  </si>
  <si>
    <t>PREVEDERE ANUALA</t>
  </si>
  <si>
    <t>DISPONIBIL</t>
  </si>
  <si>
    <t>Intocmit - sef serviciu Evaluare-Contractare</t>
  </si>
  <si>
    <t>Isabela KASAL</t>
  </si>
  <si>
    <t>Intocmit,</t>
  </si>
  <si>
    <t>Corina NEAMTIU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</si>
</sst>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18]d\ mmmm\ yyyy;@"/>
    <numFmt numFmtId="165" formatCode="0.0000000000000000000000000000000000000000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1" fontId="19" fillId="0" borderId="0" xfId="0" applyNumberFormat="1" applyFont="1" applyAlignment="1">
      <alignment horizontal="left"/>
    </xf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20" fillId="24" borderId="0" xfId="0" applyFont="1" applyFill="1" applyAlignment="1">
      <alignment vertical="center"/>
    </xf>
    <xf numFmtId="0" fontId="21" fillId="24" borderId="0" xfId="0" applyFont="1" applyFill="1" applyAlignment="1">
      <alignment/>
    </xf>
    <xf numFmtId="0" fontId="21" fillId="0" borderId="0" xfId="0" applyFont="1" applyAlignment="1">
      <alignment/>
    </xf>
    <xf numFmtId="0" fontId="21" fillId="24" borderId="0" xfId="0" applyFont="1" applyFill="1" applyAlignment="1">
      <alignment horizontal="left" vertical="center"/>
    </xf>
    <xf numFmtId="0" fontId="20" fillId="24" borderId="0" xfId="0" applyFont="1" applyFill="1" applyAlignment="1">
      <alignment horizontal="left" vertical="center"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0" fillId="24" borderId="0" xfId="0" applyFont="1" applyFill="1" applyAlignment="1">
      <alignment vertical="center"/>
    </xf>
    <xf numFmtId="0" fontId="21" fillId="24" borderId="0" xfId="0" applyFont="1" applyFill="1" applyAlignment="1">
      <alignment vertical="center"/>
    </xf>
    <xf numFmtId="164" fontId="19" fillId="22" borderId="0" xfId="0" applyNumberFormat="1" applyFont="1" applyFill="1" applyAlignment="1">
      <alignment/>
    </xf>
    <xf numFmtId="0" fontId="0" fillId="24" borderId="0" xfId="0" applyFill="1" applyAlignment="1">
      <alignment/>
    </xf>
    <xf numFmtId="1" fontId="22" fillId="0" borderId="10" xfId="0" applyNumberFormat="1" applyFont="1" applyBorder="1" applyAlignment="1">
      <alignment horizontal="left" wrapText="1"/>
    </xf>
    <xf numFmtId="1" fontId="22" fillId="0" borderId="10" xfId="0" applyNumberFormat="1" applyFont="1" applyBorder="1" applyAlignment="1">
      <alignment horizontal="left" wrapText="1"/>
    </xf>
    <xf numFmtId="1" fontId="23" fillId="0" borderId="1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25" borderId="13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0" fillId="25" borderId="17" xfId="0" applyFill="1" applyBorder="1" applyAlignment="1">
      <alignment/>
    </xf>
    <xf numFmtId="0" fontId="25" fillId="24" borderId="18" xfId="0" applyFont="1" applyFill="1" applyBorder="1" applyAlignment="1">
      <alignment horizontal="center" vertical="center" wrapText="1"/>
    </xf>
    <xf numFmtId="0" fontId="25" fillId="22" borderId="18" xfId="0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25" fillId="4" borderId="2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0" fontId="25" fillId="22" borderId="21" xfId="0" applyFon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25" fillId="24" borderId="23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26" fillId="4" borderId="17" xfId="0" applyFont="1" applyFill="1" applyBorder="1" applyAlignment="1">
      <alignment horizontal="center" vertical="center" wrapText="1"/>
    </xf>
    <xf numFmtId="0" fontId="26" fillId="4" borderId="20" xfId="0" applyFont="1" applyFill="1" applyBorder="1" applyAlignment="1">
      <alignment horizontal="center" vertical="center" wrapText="1"/>
    </xf>
    <xf numFmtId="1" fontId="27" fillId="0" borderId="15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1" fontId="27" fillId="0" borderId="17" xfId="0" applyNumberFormat="1" applyFont="1" applyBorder="1" applyAlignment="1">
      <alignment horizontal="center" vertical="center"/>
    </xf>
    <xf numFmtId="1" fontId="27" fillId="24" borderId="17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" fontId="23" fillId="0" borderId="15" xfId="0" applyNumberFormat="1" applyFont="1" applyFill="1" applyBorder="1" applyAlignment="1">
      <alignment horizontal="center" vertical="center"/>
    </xf>
    <xf numFmtId="0" fontId="28" fillId="24" borderId="17" xfId="0" applyFont="1" applyFill="1" applyBorder="1" applyAlignment="1">
      <alignment vertical="center" wrapText="1"/>
    </xf>
    <xf numFmtId="4" fontId="20" fillId="25" borderId="17" xfId="0" applyNumberFormat="1" applyFont="1" applyFill="1" applyBorder="1" applyAlignment="1">
      <alignment vertical="center"/>
    </xf>
    <xf numFmtId="4" fontId="0" fillId="24" borderId="17" xfId="0" applyNumberFormat="1" applyFont="1" applyFill="1" applyBorder="1" applyAlignment="1">
      <alignment vertical="center"/>
    </xf>
    <xf numFmtId="4" fontId="0" fillId="22" borderId="17" xfId="0" applyNumberFormat="1" applyFont="1" applyFill="1" applyBorder="1" applyAlignment="1">
      <alignment vertical="center"/>
    </xf>
    <xf numFmtId="4" fontId="20" fillId="4" borderId="17" xfId="0" applyNumberFormat="1" applyFont="1" applyFill="1" applyBorder="1" applyAlignment="1">
      <alignment vertical="center"/>
    </xf>
    <xf numFmtId="4" fontId="0" fillId="24" borderId="20" xfId="0" applyNumberFormat="1" applyFont="1" applyFill="1" applyBorder="1" applyAlignment="1">
      <alignment vertical="center"/>
    </xf>
    <xf numFmtId="4" fontId="0" fillId="22" borderId="20" xfId="0" applyNumberFormat="1" applyFont="1" applyFill="1" applyBorder="1" applyAlignment="1">
      <alignment vertical="center"/>
    </xf>
    <xf numFmtId="4" fontId="20" fillId="4" borderId="20" xfId="0" applyNumberFormat="1" applyFont="1" applyFill="1" applyBorder="1" applyAlignment="1">
      <alignment vertical="center"/>
    </xf>
    <xf numFmtId="4" fontId="20" fillId="0" borderId="0" xfId="0" applyNumberFormat="1" applyFont="1" applyFill="1" applyAlignment="1">
      <alignment vertical="center"/>
    </xf>
    <xf numFmtId="1" fontId="23" fillId="0" borderId="24" xfId="0" applyNumberFormat="1" applyFont="1" applyFill="1" applyBorder="1" applyAlignment="1">
      <alignment horizontal="center" vertical="center"/>
    </xf>
    <xf numFmtId="0" fontId="28" fillId="24" borderId="18" xfId="0" applyFont="1" applyFill="1" applyBorder="1" applyAlignment="1">
      <alignment vertical="center" wrapText="1"/>
    </xf>
    <xf numFmtId="4" fontId="0" fillId="24" borderId="18" xfId="0" applyNumberFormat="1" applyFont="1" applyFill="1" applyBorder="1" applyAlignment="1">
      <alignment vertical="center"/>
    </xf>
    <xf numFmtId="4" fontId="0" fillId="22" borderId="18" xfId="0" applyNumberFormat="1" applyFont="1" applyFill="1" applyBorder="1" applyAlignment="1">
      <alignment vertical="center"/>
    </xf>
    <xf numFmtId="1" fontId="20" fillId="0" borderId="25" xfId="0" applyNumberFormat="1" applyFont="1" applyFill="1" applyBorder="1" applyAlignment="1">
      <alignment horizontal="center" vertical="center"/>
    </xf>
    <xf numFmtId="1" fontId="20" fillId="0" borderId="26" xfId="0" applyNumberFormat="1" applyFont="1" applyFill="1" applyBorder="1" applyAlignment="1">
      <alignment horizontal="center" vertical="center"/>
    </xf>
    <xf numFmtId="4" fontId="20" fillId="25" borderId="26" xfId="0" applyNumberFormat="1" applyFont="1" applyFill="1" applyBorder="1" applyAlignment="1">
      <alignment vertical="center"/>
    </xf>
    <xf numFmtId="4" fontId="20" fillId="24" borderId="26" xfId="0" applyNumberFormat="1" applyFont="1" applyFill="1" applyBorder="1" applyAlignment="1">
      <alignment vertical="center"/>
    </xf>
    <xf numFmtId="4" fontId="20" fillId="22" borderId="26" xfId="0" applyNumberFormat="1" applyFont="1" applyFill="1" applyBorder="1" applyAlignment="1">
      <alignment vertical="center"/>
    </xf>
    <xf numFmtId="4" fontId="20" fillId="4" borderId="26" xfId="0" applyNumberFormat="1" applyFont="1" applyFill="1" applyBorder="1" applyAlignment="1">
      <alignment vertical="center"/>
    </xf>
    <xf numFmtId="4" fontId="20" fillId="4" borderId="27" xfId="0" applyNumberFormat="1" applyFont="1" applyFill="1" applyBorder="1" applyAlignment="1">
      <alignment vertical="center"/>
    </xf>
    <xf numFmtId="0" fontId="29" fillId="24" borderId="20" xfId="0" applyFont="1" applyFill="1" applyBorder="1" applyAlignment="1">
      <alignment vertical="center" wrapText="1"/>
    </xf>
    <xf numFmtId="0" fontId="29" fillId="24" borderId="28" xfId="0" applyFont="1" applyFill="1" applyBorder="1" applyAlignment="1">
      <alignment vertical="center" wrapText="1"/>
    </xf>
    <xf numFmtId="4" fontId="30" fillId="24" borderId="17" xfId="0" applyNumberFormat="1" applyFont="1" applyFill="1" applyBorder="1" applyAlignment="1">
      <alignment vertical="center"/>
    </xf>
    <xf numFmtId="4" fontId="20" fillId="24" borderId="0" xfId="0" applyNumberFormat="1" applyFont="1" applyFill="1" applyBorder="1" applyAlignment="1">
      <alignment vertical="center"/>
    </xf>
    <xf numFmtId="4" fontId="20" fillId="22" borderId="0" xfId="0" applyNumberFormat="1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vertical="center"/>
    </xf>
    <xf numFmtId="1" fontId="23" fillId="24" borderId="0" xfId="0" applyNumberFormat="1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vertical="center" wrapText="1"/>
    </xf>
    <xf numFmtId="4" fontId="20" fillId="24" borderId="0" xfId="0" applyNumberFormat="1" applyFont="1" applyFill="1" applyBorder="1" applyAlignment="1">
      <alignment vertical="center"/>
    </xf>
    <xf numFmtId="4" fontId="20" fillId="24" borderId="0" xfId="0" applyNumberFormat="1" applyFont="1" applyFill="1" applyAlignment="1">
      <alignment vertical="center"/>
    </xf>
    <xf numFmtId="0" fontId="20" fillId="0" borderId="0" xfId="0" applyFont="1" applyAlignment="1">
      <alignment/>
    </xf>
    <xf numFmtId="4" fontId="25" fillId="24" borderId="0" xfId="0" applyNumberFormat="1" applyFont="1" applyFill="1" applyBorder="1" applyAlignment="1">
      <alignment vertical="center"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6" fillId="0" borderId="0" xfId="0" applyFont="1" applyAlignment="1">
      <alignment/>
    </xf>
    <xf numFmtId="4" fontId="26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" fontId="31" fillId="0" borderId="0" xfId="0" applyNumberFormat="1" applyFont="1" applyAlignment="1">
      <alignment/>
    </xf>
    <xf numFmtId="4" fontId="31" fillId="24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25" fillId="0" borderId="0" xfId="0" applyFont="1" applyAlignment="1">
      <alignment/>
    </xf>
    <xf numFmtId="0" fontId="0" fillId="24" borderId="0" xfId="0" applyFill="1" applyAlignment="1">
      <alignment/>
    </xf>
    <xf numFmtId="2" fontId="0" fillId="0" borderId="0" xfId="0" applyNumberFormat="1" applyAlignment="1">
      <alignment/>
    </xf>
    <xf numFmtId="4" fontId="31" fillId="0" borderId="0" xfId="0" applyNumberFormat="1" applyFont="1" applyAlignment="1">
      <alignment/>
    </xf>
    <xf numFmtId="0" fontId="31" fillId="0" borderId="0" xfId="0" applyFont="1" applyAlignment="1">
      <alignment/>
    </xf>
    <xf numFmtId="4" fontId="0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8"/>
  <sheetViews>
    <sheetView tabSelected="1" zoomScale="120" zoomScaleNormal="120" workbookViewId="0" topLeftCell="A14">
      <selection activeCell="AL52" sqref="AL52"/>
    </sheetView>
  </sheetViews>
  <sheetFormatPr defaultColWidth="9.140625" defaultRowHeight="12.75" outlineLevelCol="1"/>
  <cols>
    <col min="1" max="1" width="3.7109375" style="3" customWidth="1"/>
    <col min="2" max="2" width="26.140625" style="0" customWidth="1"/>
    <col min="3" max="3" width="13.7109375" style="0" customWidth="1"/>
    <col min="4" max="4" width="11.57421875" style="91" hidden="1" customWidth="1" outlineLevel="1"/>
    <col min="5" max="5" width="10.7109375" style="91" hidden="1" customWidth="1" outlineLevel="1"/>
    <col min="6" max="6" width="12.00390625" style="91" customWidth="1" collapsed="1"/>
    <col min="7" max="7" width="11.7109375" style="0" hidden="1" customWidth="1" outlineLevel="1"/>
    <col min="8" max="9" width="9.7109375" style="0" hidden="1" customWidth="1" outlineLevel="1"/>
    <col min="10" max="10" width="12.28125" style="0" customWidth="1" collapsed="1"/>
    <col min="11" max="12" width="11.140625" style="0" hidden="1" customWidth="1" outlineLevel="1"/>
    <col min="13" max="13" width="11.7109375" style="0" customWidth="1" collapsed="1"/>
    <col min="14" max="14" width="12.28125" style="0" customWidth="1"/>
    <col min="15" max="15" width="11.140625" style="0" hidden="1" customWidth="1" outlineLevel="1"/>
    <col min="16" max="16" width="11.00390625" style="0" hidden="1" customWidth="1" outlineLevel="1"/>
    <col min="17" max="17" width="10.421875" style="0" hidden="1" customWidth="1" outlineLevel="1"/>
    <col min="18" max="18" width="11.7109375" style="0" hidden="1" customWidth="1" outlineLevel="1" collapsed="1"/>
    <col min="19" max="22" width="11.00390625" style="0" hidden="1" customWidth="1" outlineLevel="1"/>
    <col min="23" max="26" width="10.7109375" style="0" hidden="1" customWidth="1" outlineLevel="1"/>
    <col min="27" max="27" width="11.57421875" style="0" customWidth="1" collapsed="1"/>
    <col min="28" max="29" width="10.421875" style="0" hidden="1" customWidth="1" outlineLevel="1"/>
    <col min="30" max="31" width="11.57421875" style="0" hidden="1" customWidth="1" outlineLevel="1"/>
    <col min="32" max="33" width="10.421875" style="0" hidden="1" customWidth="1" outlineLevel="1"/>
    <col min="34" max="34" width="12.140625" style="0" hidden="1" customWidth="1" outlineLevel="1"/>
    <col min="35" max="36" width="10.7109375" style="0" hidden="1" customWidth="1" outlineLevel="1"/>
    <col min="37" max="37" width="11.421875" style="0" hidden="1" customWidth="1" outlineLevel="1"/>
    <col min="38" max="38" width="11.8515625" style="0" customWidth="1" collapsed="1"/>
    <col min="39" max="39" width="10.421875" style="0" hidden="1" customWidth="1" outlineLevel="1" collapsed="1"/>
    <col min="40" max="42" width="10.421875" style="0" hidden="1" customWidth="1" outlineLevel="1"/>
    <col min="43" max="43" width="11.28125" style="0" hidden="1" customWidth="1" outlineLevel="1"/>
    <col min="44" max="44" width="10.7109375" style="0" hidden="1" customWidth="1" outlineLevel="1"/>
    <col min="45" max="45" width="10.28125" style="0" hidden="1" customWidth="1" outlineLevel="1"/>
    <col min="46" max="46" width="10.140625" style="0" hidden="1" customWidth="1" outlineLevel="1"/>
    <col min="47" max="47" width="9.7109375" style="0" hidden="1" customWidth="1" outlineLevel="1"/>
    <col min="48" max="48" width="10.57421875" style="0" hidden="1" customWidth="1" outlineLevel="1"/>
    <col min="49" max="49" width="11.421875" style="0" hidden="1" customWidth="1" outlineLevel="1"/>
    <col min="50" max="51" width="10.8515625" style="0" hidden="1" customWidth="1" outlineLevel="1"/>
    <col min="52" max="52" width="10.421875" style="0" hidden="1" customWidth="1" outlineLevel="1"/>
    <col min="53" max="53" width="11.140625" style="0" hidden="1" customWidth="1" outlineLevel="1"/>
    <col min="54" max="54" width="11.7109375" style="0" hidden="1" customWidth="1" outlineLevel="1"/>
    <col min="55" max="55" width="12.00390625" style="0" customWidth="1" collapsed="1"/>
    <col min="56" max="56" width="16.00390625" style="0" hidden="1" customWidth="1"/>
    <col min="57" max="57" width="10.57421875" style="0" hidden="1" customWidth="1"/>
    <col min="58" max="58" width="12.57421875" style="0" hidden="1" customWidth="1"/>
  </cols>
  <sheetData>
    <row r="1" spans="1:18" s="2" customFormat="1" ht="15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64" s="2" customFormat="1" ht="14.25" hidden="1">
      <c r="A2" s="3"/>
      <c r="B2" s="4" t="s">
        <v>1</v>
      </c>
      <c r="D2" s="5"/>
      <c r="E2" s="5"/>
      <c r="H2" s="4"/>
      <c r="I2" s="4"/>
      <c r="AE2" s="5"/>
      <c r="AF2" s="5"/>
      <c r="AG2" s="5"/>
      <c r="AH2" s="5"/>
      <c r="AI2" s="5"/>
      <c r="AJ2" s="5"/>
      <c r="AK2" s="5"/>
      <c r="AL2" s="5"/>
      <c r="BF2" s="6"/>
      <c r="BG2" s="6"/>
      <c r="BH2" s="6"/>
      <c r="BI2" s="6"/>
      <c r="BJ2" s="6"/>
      <c r="BK2" s="6"/>
      <c r="BL2" s="6"/>
    </row>
    <row r="3" spans="1:62" s="2" customFormat="1" ht="12.75" hidden="1">
      <c r="A3" s="3"/>
      <c r="B3" s="4" t="s">
        <v>2</v>
      </c>
      <c r="H3" s="4"/>
      <c r="I3" s="4"/>
      <c r="O3" s="4"/>
      <c r="P3" s="4"/>
      <c r="Q3" s="4"/>
      <c r="R3" s="4"/>
      <c r="AE3" s="4"/>
      <c r="AF3" s="4"/>
      <c r="AG3" s="4"/>
      <c r="BD3" s="4"/>
      <c r="BE3" s="4"/>
      <c r="BH3" s="4"/>
      <c r="BI3" s="4"/>
      <c r="BJ3" s="4"/>
    </row>
    <row r="4" spans="1:62" s="2" customFormat="1" ht="14.25" hidden="1">
      <c r="A4" s="3"/>
      <c r="B4" s="7" t="s">
        <v>3</v>
      </c>
      <c r="H4" s="7"/>
      <c r="I4" s="7"/>
      <c r="O4" s="8"/>
      <c r="P4" s="8"/>
      <c r="Q4" s="8"/>
      <c r="R4" s="8"/>
      <c r="AE4" s="4"/>
      <c r="AF4" s="4"/>
      <c r="AG4" s="4"/>
      <c r="BD4" s="8"/>
      <c r="BE4" s="8"/>
      <c r="BH4" s="8"/>
      <c r="BI4" s="8"/>
      <c r="BJ4" s="8"/>
    </row>
    <row r="5" spans="1:62" s="2" customFormat="1" ht="14.25" hidden="1">
      <c r="A5" s="3"/>
      <c r="O5" s="6"/>
      <c r="P5" s="6"/>
      <c r="Q5" s="6"/>
      <c r="R5" s="6"/>
      <c r="AE5" s="9"/>
      <c r="AF5" s="9"/>
      <c r="AG5" s="9"/>
      <c r="BD5" s="10"/>
      <c r="BE5" s="10"/>
      <c r="BH5" s="11"/>
      <c r="BI5" s="11"/>
      <c r="BJ5" s="11"/>
    </row>
    <row r="6" spans="1:64" s="2" customFormat="1" ht="14.25" hidden="1">
      <c r="A6" s="3"/>
      <c r="B6" s="6"/>
      <c r="D6" s="7"/>
      <c r="E6" s="7"/>
      <c r="H6" s="6"/>
      <c r="I6" s="6"/>
      <c r="O6" s="7"/>
      <c r="P6" s="7"/>
      <c r="Q6" s="7"/>
      <c r="R6" s="7"/>
      <c r="AE6" s="9"/>
      <c r="AF6" s="9"/>
      <c r="AG6" s="9"/>
      <c r="BD6" s="10"/>
      <c r="BE6" s="10"/>
      <c r="BF6" s="9"/>
      <c r="BH6" s="10"/>
      <c r="BI6" s="10"/>
      <c r="BJ6" s="10"/>
      <c r="BK6" s="10"/>
      <c r="BL6" s="10"/>
    </row>
    <row r="7" spans="1:64" s="2" customFormat="1" ht="12.75" hidden="1">
      <c r="A7" s="3"/>
      <c r="B7" s="4" t="s">
        <v>4</v>
      </c>
      <c r="D7" s="10"/>
      <c r="E7" s="10"/>
      <c r="H7" s="4"/>
      <c r="I7" s="4"/>
      <c r="O7" s="10"/>
      <c r="P7" s="10"/>
      <c r="Q7" s="10"/>
      <c r="R7" s="10"/>
      <c r="AE7" s="9"/>
      <c r="AF7" s="9"/>
      <c r="AG7" s="9"/>
      <c r="BD7" s="10"/>
      <c r="BE7" s="10"/>
      <c r="BF7" s="9"/>
      <c r="BH7" s="10"/>
      <c r="BI7" s="10"/>
      <c r="BJ7" s="10"/>
      <c r="BK7" s="10"/>
      <c r="BL7" s="10"/>
    </row>
    <row r="8" spans="1:64" s="2" customFormat="1" ht="12.75" hidden="1">
      <c r="A8" s="3"/>
      <c r="B8" s="8" t="s">
        <v>5</v>
      </c>
      <c r="D8" s="4"/>
      <c r="E8" s="4"/>
      <c r="H8" s="8"/>
      <c r="I8" s="8"/>
      <c r="O8" s="4"/>
      <c r="P8" s="4"/>
      <c r="Q8" s="4"/>
      <c r="R8" s="4"/>
      <c r="AE8" s="4"/>
      <c r="AF8" s="4"/>
      <c r="AG8" s="4"/>
      <c r="BD8" s="4"/>
      <c r="BE8" s="4"/>
      <c r="BF8" s="4"/>
      <c r="BH8" s="4"/>
      <c r="BI8" s="4"/>
      <c r="BJ8" s="4"/>
      <c r="BK8" s="4"/>
      <c r="BL8" s="4"/>
    </row>
    <row r="9" spans="1:64" s="2" customFormat="1" ht="14.25" hidden="1">
      <c r="A9" s="3"/>
      <c r="B9" s="6" t="s">
        <v>6</v>
      </c>
      <c r="D9" s="12"/>
      <c r="E9" s="12"/>
      <c r="H9" s="6"/>
      <c r="I9" s="6"/>
      <c r="O9" s="12"/>
      <c r="P9" s="12"/>
      <c r="Q9" s="12"/>
      <c r="R9" s="12"/>
      <c r="AE9" s="8"/>
      <c r="AF9" s="8"/>
      <c r="AG9" s="8"/>
      <c r="BD9" s="12"/>
      <c r="BE9" s="12"/>
      <c r="BF9" s="12"/>
      <c r="BH9" s="12"/>
      <c r="BI9" s="12"/>
      <c r="BJ9" s="12"/>
      <c r="BK9" s="12"/>
      <c r="BL9" s="12"/>
    </row>
    <row r="10" spans="1:64" s="2" customFormat="1" ht="12.75" hidden="1">
      <c r="A10" s="3"/>
      <c r="D10" s="12"/>
      <c r="E10" s="12"/>
      <c r="O10" s="12"/>
      <c r="P10" s="12"/>
      <c r="Q10" s="12"/>
      <c r="R10" s="12"/>
      <c r="AE10" s="8"/>
      <c r="AF10" s="8"/>
      <c r="AG10" s="8"/>
      <c r="BD10" s="12"/>
      <c r="BE10" s="12"/>
      <c r="BF10" s="12"/>
      <c r="BH10" s="12"/>
      <c r="BI10" s="12"/>
      <c r="BJ10" s="12"/>
      <c r="BK10" s="12"/>
      <c r="BL10" s="12"/>
    </row>
    <row r="11" spans="1:64" s="2" customFormat="1" ht="12.75" hidden="1">
      <c r="A11" s="3"/>
      <c r="D11" s="12"/>
      <c r="E11" s="12"/>
      <c r="O11" s="12"/>
      <c r="P11" s="12"/>
      <c r="Q11" s="12"/>
      <c r="R11" s="12"/>
      <c r="AE11" s="8"/>
      <c r="AF11" s="8"/>
      <c r="AG11" s="8"/>
      <c r="BD11" s="12"/>
      <c r="BE11" s="12"/>
      <c r="BF11" s="12"/>
      <c r="BH11" s="12"/>
      <c r="BI11" s="12"/>
      <c r="BJ11" s="12"/>
      <c r="BK11" s="12"/>
      <c r="BL11" s="12"/>
    </row>
    <row r="12" spans="1:64" s="2" customFormat="1" ht="12.75" hidden="1">
      <c r="A12" s="3"/>
      <c r="B12" s="4" t="s">
        <v>7</v>
      </c>
      <c r="D12" s="12"/>
      <c r="E12" s="12"/>
      <c r="H12" s="4"/>
      <c r="I12" s="4"/>
      <c r="O12" s="12"/>
      <c r="P12" s="12"/>
      <c r="Q12" s="12"/>
      <c r="R12" s="12"/>
      <c r="AE12" s="8"/>
      <c r="AF12" s="8"/>
      <c r="AG12" s="8"/>
      <c r="BD12" s="12"/>
      <c r="BE12" s="12"/>
      <c r="BF12" s="12"/>
      <c r="BH12" s="12"/>
      <c r="BI12" s="12"/>
      <c r="BJ12" s="12"/>
      <c r="BK12" s="12"/>
      <c r="BL12" s="12"/>
    </row>
    <row r="13" spans="1:64" s="2" customFormat="1" ht="14.25" hidden="1">
      <c r="A13" s="3"/>
      <c r="B13" s="13" t="s">
        <v>8</v>
      </c>
      <c r="D13" s="12"/>
      <c r="E13" s="12"/>
      <c r="H13" s="13"/>
      <c r="I13" s="13"/>
      <c r="O13" s="12"/>
      <c r="P13" s="12"/>
      <c r="Q13" s="12"/>
      <c r="R13" s="12"/>
      <c r="AE13" s="8"/>
      <c r="AF13" s="8"/>
      <c r="AG13" s="8"/>
      <c r="BD13" s="12"/>
      <c r="BE13" s="12"/>
      <c r="BF13" s="12"/>
      <c r="BH13" s="12"/>
      <c r="BI13" s="12"/>
      <c r="BJ13" s="12"/>
      <c r="BK13" s="12"/>
      <c r="BL13" s="12"/>
    </row>
    <row r="14" spans="1:57" s="2" customFormat="1" ht="14.25">
      <c r="A14" s="3"/>
      <c r="D14" s="5"/>
      <c r="E14" s="5"/>
      <c r="F14" s="5"/>
      <c r="G14" s="6"/>
      <c r="H14" s="6"/>
      <c r="I14" s="6"/>
      <c r="J14" s="6"/>
      <c r="K14" s="6"/>
      <c r="L14" s="6"/>
      <c r="M14" s="6"/>
      <c r="AA14" s="6"/>
      <c r="AE14" s="5"/>
      <c r="AF14" s="5"/>
      <c r="AG14" s="5"/>
      <c r="AH14" s="5"/>
      <c r="AI14" s="5"/>
      <c r="AJ14" s="5"/>
      <c r="AK14" s="5"/>
      <c r="AL14" s="5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38" s="2" customFormat="1" ht="15">
      <c r="A15" s="3"/>
      <c r="B15" s="14">
        <v>43829</v>
      </c>
      <c r="C15" s="14"/>
      <c r="D15" s="15"/>
      <c r="E15" s="15"/>
      <c r="F15" s="15"/>
      <c r="AE15" s="15"/>
      <c r="AF15" s="15"/>
      <c r="AG15" s="15"/>
      <c r="AH15" s="15"/>
      <c r="AI15" s="15"/>
      <c r="AJ15" s="15"/>
      <c r="AK15" s="15"/>
      <c r="AL15" s="15"/>
    </row>
    <row r="16" spans="1:64" s="2" customFormat="1" ht="40.5" customHeight="1" thickBot="1">
      <c r="A16" s="16" t="s">
        <v>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7"/>
      <c r="BE16" s="17"/>
      <c r="BF16" s="17"/>
      <c r="BG16" s="17"/>
      <c r="BH16" s="17"/>
      <c r="BI16" s="17"/>
      <c r="BJ16" s="17"/>
      <c r="BK16" s="17"/>
      <c r="BL16" s="17"/>
    </row>
    <row r="17" spans="1:55" ht="11.25" customHeight="1">
      <c r="A17" s="18" t="s">
        <v>10</v>
      </c>
      <c r="B17" s="19" t="s">
        <v>11</v>
      </c>
      <c r="C17" s="20" t="s">
        <v>12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3"/>
    </row>
    <row r="18" spans="1:55" s="34" customFormat="1" ht="25.5" customHeight="1">
      <c r="A18" s="24"/>
      <c r="B18" s="25"/>
      <c r="C18" s="26"/>
      <c r="D18" s="27" t="s">
        <v>13</v>
      </c>
      <c r="E18" s="27" t="s">
        <v>14</v>
      </c>
      <c r="F18" s="28" t="s">
        <v>15</v>
      </c>
      <c r="G18" s="29" t="s">
        <v>16</v>
      </c>
      <c r="H18" s="27" t="s">
        <v>17</v>
      </c>
      <c r="I18" s="27" t="s">
        <v>18</v>
      </c>
      <c r="J18" s="28" t="s">
        <v>16</v>
      </c>
      <c r="K18" s="29" t="s">
        <v>19</v>
      </c>
      <c r="L18" s="27" t="s">
        <v>20</v>
      </c>
      <c r="M18" s="28" t="s">
        <v>19</v>
      </c>
      <c r="N18" s="30" t="s">
        <v>21</v>
      </c>
      <c r="O18" s="31" t="s">
        <v>22</v>
      </c>
      <c r="P18" s="27"/>
      <c r="Q18" s="27"/>
      <c r="R18" s="28" t="s">
        <v>23</v>
      </c>
      <c r="S18" s="31" t="s">
        <v>24</v>
      </c>
      <c r="T18" s="27"/>
      <c r="U18" s="27"/>
      <c r="V18" s="28" t="s">
        <v>24</v>
      </c>
      <c r="W18" s="27" t="s">
        <v>25</v>
      </c>
      <c r="X18" s="27"/>
      <c r="Y18" s="27"/>
      <c r="Z18" s="28" t="s">
        <v>26</v>
      </c>
      <c r="AA18" s="30" t="s">
        <v>27</v>
      </c>
      <c r="AB18" s="31" t="s">
        <v>28</v>
      </c>
      <c r="AC18" s="27"/>
      <c r="AD18" s="28" t="s">
        <v>29</v>
      </c>
      <c r="AE18" s="31" t="s">
        <v>30</v>
      </c>
      <c r="AF18" s="27" t="s">
        <v>31</v>
      </c>
      <c r="AG18" s="28" t="s">
        <v>30</v>
      </c>
      <c r="AH18" s="31" t="s">
        <v>32</v>
      </c>
      <c r="AI18" s="27" t="s">
        <v>33</v>
      </c>
      <c r="AJ18" s="27" t="s">
        <v>34</v>
      </c>
      <c r="AK18" s="28" t="s">
        <v>35</v>
      </c>
      <c r="AL18" s="32" t="s">
        <v>36</v>
      </c>
      <c r="AM18" s="27" t="s">
        <v>37</v>
      </c>
      <c r="AN18" s="27" t="s">
        <v>38</v>
      </c>
      <c r="AO18" s="27" t="s">
        <v>39</v>
      </c>
      <c r="AP18" s="27"/>
      <c r="AQ18" s="28" t="s">
        <v>40</v>
      </c>
      <c r="AR18" s="31" t="s">
        <v>41</v>
      </c>
      <c r="AS18" s="27" t="s">
        <v>42</v>
      </c>
      <c r="AT18" s="27" t="s">
        <v>43</v>
      </c>
      <c r="AU18" s="27" t="s">
        <v>44</v>
      </c>
      <c r="AV18" s="27" t="s">
        <v>45</v>
      </c>
      <c r="AW18" s="28" t="s">
        <v>46</v>
      </c>
      <c r="AX18" s="29" t="s">
        <v>47</v>
      </c>
      <c r="AY18" s="27" t="s">
        <v>48</v>
      </c>
      <c r="AZ18" s="27" t="s">
        <v>49</v>
      </c>
      <c r="BA18" s="27" t="s">
        <v>50</v>
      </c>
      <c r="BB18" s="28" t="s">
        <v>51</v>
      </c>
      <c r="BC18" s="33" t="s">
        <v>52</v>
      </c>
    </row>
    <row r="19" spans="1:55" s="34" customFormat="1" ht="36.75" customHeight="1">
      <c r="A19" s="24"/>
      <c r="B19" s="25"/>
      <c r="C19" s="26"/>
      <c r="D19" s="35"/>
      <c r="E19" s="35"/>
      <c r="F19" s="36"/>
      <c r="G19" s="37"/>
      <c r="H19" s="35"/>
      <c r="I19" s="35"/>
      <c r="J19" s="36"/>
      <c r="K19" s="38"/>
      <c r="L19" s="35"/>
      <c r="M19" s="36"/>
      <c r="N19" s="30"/>
      <c r="O19" s="39"/>
      <c r="P19" s="35"/>
      <c r="Q19" s="35"/>
      <c r="R19" s="36"/>
      <c r="S19" s="39"/>
      <c r="T19" s="35"/>
      <c r="U19" s="35"/>
      <c r="V19" s="36"/>
      <c r="W19" s="35"/>
      <c r="X19" s="35"/>
      <c r="Y19" s="35"/>
      <c r="Z19" s="36"/>
      <c r="AA19" s="40"/>
      <c r="AB19" s="39"/>
      <c r="AC19" s="35"/>
      <c r="AD19" s="36"/>
      <c r="AE19" s="39"/>
      <c r="AF19" s="35"/>
      <c r="AG19" s="36"/>
      <c r="AH19" s="39"/>
      <c r="AI19" s="35"/>
      <c r="AJ19" s="35"/>
      <c r="AK19" s="36"/>
      <c r="AL19" s="41"/>
      <c r="AM19" s="35"/>
      <c r="AN19" s="35"/>
      <c r="AO19" s="35"/>
      <c r="AP19" s="35"/>
      <c r="AQ19" s="36"/>
      <c r="AR19" s="39"/>
      <c r="AS19" s="35"/>
      <c r="AT19" s="35"/>
      <c r="AU19" s="35"/>
      <c r="AV19" s="35"/>
      <c r="AW19" s="36"/>
      <c r="AX19" s="38"/>
      <c r="AY19" s="35"/>
      <c r="AZ19" s="35"/>
      <c r="BA19" s="35"/>
      <c r="BB19" s="36"/>
      <c r="BC19" s="42"/>
    </row>
    <row r="20" spans="1:55" s="47" customFormat="1" ht="8.25" customHeight="1">
      <c r="A20" s="43">
        <v>0</v>
      </c>
      <c r="B20" s="44">
        <v>1</v>
      </c>
      <c r="C20" s="45">
        <v>2</v>
      </c>
      <c r="D20" s="46">
        <v>3</v>
      </c>
      <c r="E20" s="46">
        <v>4</v>
      </c>
      <c r="F20" s="46">
        <v>5</v>
      </c>
      <c r="G20" s="46">
        <v>6</v>
      </c>
      <c r="H20" s="46">
        <v>7</v>
      </c>
      <c r="I20" s="46">
        <v>8</v>
      </c>
      <c r="J20" s="46">
        <v>9</v>
      </c>
      <c r="K20" s="46">
        <v>10</v>
      </c>
      <c r="L20" s="46"/>
      <c r="M20" s="46">
        <v>11</v>
      </c>
      <c r="N20" s="46">
        <v>12</v>
      </c>
      <c r="O20" s="46">
        <v>12</v>
      </c>
      <c r="P20" s="45">
        <v>13</v>
      </c>
      <c r="Q20" s="46">
        <v>14</v>
      </c>
      <c r="R20" s="45">
        <v>15</v>
      </c>
      <c r="S20" s="45">
        <v>17</v>
      </c>
      <c r="T20" s="46">
        <v>18</v>
      </c>
      <c r="U20" s="45">
        <v>19</v>
      </c>
      <c r="V20" s="46">
        <v>20</v>
      </c>
      <c r="W20" s="46">
        <v>22</v>
      </c>
      <c r="X20" s="45">
        <v>23</v>
      </c>
      <c r="Y20" s="46">
        <v>24</v>
      </c>
      <c r="Z20" s="45">
        <v>25</v>
      </c>
      <c r="AA20" s="45">
        <v>27</v>
      </c>
      <c r="AB20" s="46">
        <v>29</v>
      </c>
      <c r="AC20" s="45">
        <v>30</v>
      </c>
      <c r="AD20" s="46">
        <v>31</v>
      </c>
      <c r="AE20" s="46">
        <v>33</v>
      </c>
      <c r="AF20" s="45">
        <v>34</v>
      </c>
      <c r="AG20" s="46">
        <v>35</v>
      </c>
      <c r="AH20" s="46">
        <v>37</v>
      </c>
      <c r="AI20" s="45">
        <v>38</v>
      </c>
      <c r="AJ20" s="45"/>
      <c r="AK20" s="46">
        <v>39</v>
      </c>
      <c r="AL20" s="46">
        <v>41</v>
      </c>
      <c r="AM20" s="46">
        <v>43</v>
      </c>
      <c r="AN20" s="46">
        <v>44</v>
      </c>
      <c r="AO20" s="46">
        <v>45</v>
      </c>
      <c r="AP20" s="46"/>
      <c r="AQ20" s="46">
        <v>47</v>
      </c>
      <c r="AR20" s="46">
        <v>49</v>
      </c>
      <c r="AS20" s="46">
        <v>50</v>
      </c>
      <c r="AT20" s="46">
        <v>51</v>
      </c>
      <c r="AU20" s="46">
        <v>52</v>
      </c>
      <c r="AV20" s="46">
        <v>53</v>
      </c>
      <c r="AW20" s="46">
        <v>54</v>
      </c>
      <c r="AX20" s="46">
        <v>56</v>
      </c>
      <c r="AY20" s="46">
        <v>57</v>
      </c>
      <c r="AZ20" s="46">
        <v>58</v>
      </c>
      <c r="BA20" s="46">
        <v>59</v>
      </c>
      <c r="BB20" s="46">
        <v>60</v>
      </c>
      <c r="BC20" s="46">
        <v>62</v>
      </c>
    </row>
    <row r="21" spans="1:58" s="57" customFormat="1" ht="42.75" customHeight="1">
      <c r="A21" s="48">
        <v>1</v>
      </c>
      <c r="B21" s="49" t="s">
        <v>53</v>
      </c>
      <c r="C21" s="50">
        <f>N21+AA21+AL21+BC21</f>
        <v>19818.85</v>
      </c>
      <c r="D21" s="51">
        <v>19818.85</v>
      </c>
      <c r="E21" s="51"/>
      <c r="F21" s="52">
        <f>D21-E21</f>
        <v>19818.85</v>
      </c>
      <c r="G21" s="51"/>
      <c r="H21" s="51"/>
      <c r="I21" s="51"/>
      <c r="J21" s="52">
        <f>G21+H21-I21</f>
        <v>0</v>
      </c>
      <c r="K21" s="51"/>
      <c r="L21" s="51"/>
      <c r="M21" s="52">
        <f>K21-L21</f>
        <v>0</v>
      </c>
      <c r="N21" s="53">
        <f>M21+J21+F21</f>
        <v>19818.85</v>
      </c>
      <c r="O21" s="51"/>
      <c r="P21" s="51"/>
      <c r="Q21" s="51"/>
      <c r="R21" s="52">
        <f>O21+P21-Q21</f>
        <v>0</v>
      </c>
      <c r="S21" s="51"/>
      <c r="T21" s="51"/>
      <c r="U21" s="51"/>
      <c r="V21" s="52">
        <f>S21+T21-U21</f>
        <v>0</v>
      </c>
      <c r="W21" s="51"/>
      <c r="X21" s="51"/>
      <c r="Y21" s="51"/>
      <c r="Z21" s="52">
        <f>W21+X21-Y21</f>
        <v>0</v>
      </c>
      <c r="AA21" s="53">
        <f>R21+V21+Z21</f>
        <v>0</v>
      </c>
      <c r="AB21" s="51"/>
      <c r="AC21" s="51"/>
      <c r="AD21" s="52">
        <f>AB21</f>
        <v>0</v>
      </c>
      <c r="AE21" s="51"/>
      <c r="AF21" s="51"/>
      <c r="AG21" s="52">
        <f>AE21-AF21</f>
        <v>0</v>
      </c>
      <c r="AH21" s="51"/>
      <c r="AI21" s="51"/>
      <c r="AJ21" s="51"/>
      <c r="AK21" s="52">
        <f>AH21+AI21-AJ21</f>
        <v>0</v>
      </c>
      <c r="AL21" s="53">
        <f>AD21+AG21+AK21</f>
        <v>0</v>
      </c>
      <c r="AM21" s="51"/>
      <c r="AN21" s="51"/>
      <c r="AO21" s="51"/>
      <c r="AP21" s="51"/>
      <c r="AQ21" s="52">
        <f>AM21+AN21-AO21</f>
        <v>0</v>
      </c>
      <c r="AR21" s="51"/>
      <c r="AS21" s="51"/>
      <c r="AT21" s="51"/>
      <c r="AU21" s="51"/>
      <c r="AV21" s="51"/>
      <c r="AW21" s="52">
        <f>AR21+AS21+AT21-AV21</f>
        <v>0</v>
      </c>
      <c r="AX21" s="51"/>
      <c r="AY21" s="54"/>
      <c r="AZ21" s="54"/>
      <c r="BA21" s="54"/>
      <c r="BB21" s="55">
        <f>AX21+AY21+BA21</f>
        <v>0</v>
      </c>
      <c r="BC21" s="56">
        <f>AQ21+AW21+BB21</f>
        <v>0</v>
      </c>
      <c r="BD21" s="57" t="s">
        <v>54</v>
      </c>
      <c r="BE21" s="57">
        <f>42821.74/4</f>
        <v>10705.435</v>
      </c>
      <c r="BF21" s="57">
        <f>ROUND(BE21*BF23%,2)</f>
        <v>19818.85</v>
      </c>
    </row>
    <row r="22" spans="1:58" s="57" customFormat="1" ht="42.75" customHeight="1">
      <c r="A22" s="58">
        <v>2</v>
      </c>
      <c r="B22" s="59" t="s">
        <v>55</v>
      </c>
      <c r="C22" s="50">
        <f>N22+AA22+AL22+BC22</f>
        <v>27181.15</v>
      </c>
      <c r="D22" s="60">
        <v>27181.15</v>
      </c>
      <c r="E22" s="60"/>
      <c r="F22" s="52">
        <f>D22-E22</f>
        <v>27181.15</v>
      </c>
      <c r="G22" s="60"/>
      <c r="H22" s="60"/>
      <c r="I22" s="60"/>
      <c r="J22" s="52">
        <f>G22+H22-I22</f>
        <v>0</v>
      </c>
      <c r="K22" s="60"/>
      <c r="L22" s="60"/>
      <c r="M22" s="52">
        <f>K22-L22</f>
        <v>0</v>
      </c>
      <c r="N22" s="53">
        <f>M22+J22+F22</f>
        <v>27181.15</v>
      </c>
      <c r="O22" s="60"/>
      <c r="P22" s="60"/>
      <c r="Q22" s="60"/>
      <c r="R22" s="61"/>
      <c r="S22" s="60"/>
      <c r="T22" s="60"/>
      <c r="U22" s="60"/>
      <c r="V22" s="61"/>
      <c r="W22" s="60"/>
      <c r="X22" s="60"/>
      <c r="Y22" s="60"/>
      <c r="Z22" s="61"/>
      <c r="AA22" s="53">
        <f>R22+V22+Z22</f>
        <v>0</v>
      </c>
      <c r="AB22" s="60"/>
      <c r="AC22" s="60"/>
      <c r="AD22" s="52">
        <f>AB22</f>
        <v>0</v>
      </c>
      <c r="AE22" s="51"/>
      <c r="AF22" s="51"/>
      <c r="AG22" s="52">
        <f>AE22-AF22</f>
        <v>0</v>
      </c>
      <c r="AH22" s="51"/>
      <c r="AI22" s="51"/>
      <c r="AJ22" s="51"/>
      <c r="AK22" s="52">
        <f>AH22+AI22-AJ22</f>
        <v>0</v>
      </c>
      <c r="AL22" s="53">
        <f>AD22+AG22+AK22</f>
        <v>0</v>
      </c>
      <c r="AM22" s="60"/>
      <c r="AN22" s="60"/>
      <c r="AO22" s="60"/>
      <c r="AP22" s="60"/>
      <c r="AQ22" s="52">
        <f>AM22+AN22-AO22</f>
        <v>0</v>
      </c>
      <c r="AR22" s="51"/>
      <c r="AS22" s="51"/>
      <c r="AT22" s="51"/>
      <c r="AU22" s="51"/>
      <c r="AV22" s="51"/>
      <c r="AW22" s="52">
        <f>AR22+AS22+AT22+AU22</f>
        <v>0</v>
      </c>
      <c r="AX22" s="51"/>
      <c r="AY22" s="54"/>
      <c r="AZ22" s="54"/>
      <c r="BA22" s="54"/>
      <c r="BB22" s="55">
        <f>AX22+AY22-AZ22</f>
        <v>0</v>
      </c>
      <c r="BC22" s="56">
        <f>AQ22+AW22+BB22</f>
        <v>0</v>
      </c>
      <c r="BE22" s="57">
        <f>58729.17/4</f>
        <v>14682.2925</v>
      </c>
      <c r="BF22" s="57">
        <f>ROUND(BE22*BF23%,2)</f>
        <v>27181.15</v>
      </c>
    </row>
    <row r="23" spans="1:58" s="57" customFormat="1" ht="19.5" customHeight="1" thickBot="1">
      <c r="A23" s="62" t="s">
        <v>56</v>
      </c>
      <c r="B23" s="63"/>
      <c r="C23" s="64">
        <f aca="true" t="shared" si="0" ref="C23:AH23">SUM(C21:C22)</f>
        <v>47000</v>
      </c>
      <c r="D23" s="65">
        <f t="shared" si="0"/>
        <v>47000</v>
      </c>
      <c r="E23" s="65">
        <f t="shared" si="0"/>
        <v>0</v>
      </c>
      <c r="F23" s="66">
        <f t="shared" si="0"/>
        <v>47000</v>
      </c>
      <c r="G23" s="65">
        <f t="shared" si="0"/>
        <v>0</v>
      </c>
      <c r="H23" s="65">
        <f t="shared" si="0"/>
        <v>0</v>
      </c>
      <c r="I23" s="65">
        <f t="shared" si="0"/>
        <v>0</v>
      </c>
      <c r="J23" s="66">
        <f t="shared" si="0"/>
        <v>0</v>
      </c>
      <c r="K23" s="65">
        <f t="shared" si="0"/>
        <v>0</v>
      </c>
      <c r="L23" s="65">
        <f t="shared" si="0"/>
        <v>0</v>
      </c>
      <c r="M23" s="66">
        <f t="shared" si="0"/>
        <v>0</v>
      </c>
      <c r="N23" s="67">
        <f t="shared" si="0"/>
        <v>47000</v>
      </c>
      <c r="O23" s="65">
        <f t="shared" si="0"/>
        <v>0</v>
      </c>
      <c r="P23" s="65">
        <f t="shared" si="0"/>
        <v>0</v>
      </c>
      <c r="Q23" s="65">
        <f t="shared" si="0"/>
        <v>0</v>
      </c>
      <c r="R23" s="66">
        <f t="shared" si="0"/>
        <v>0</v>
      </c>
      <c r="S23" s="65">
        <f t="shared" si="0"/>
        <v>0</v>
      </c>
      <c r="T23" s="65">
        <f t="shared" si="0"/>
        <v>0</v>
      </c>
      <c r="U23" s="65">
        <f t="shared" si="0"/>
        <v>0</v>
      </c>
      <c r="V23" s="66">
        <f t="shared" si="0"/>
        <v>0</v>
      </c>
      <c r="W23" s="65">
        <f t="shared" si="0"/>
        <v>0</v>
      </c>
      <c r="X23" s="65">
        <f t="shared" si="0"/>
        <v>0</v>
      </c>
      <c r="Y23" s="65">
        <f t="shared" si="0"/>
        <v>0</v>
      </c>
      <c r="Z23" s="66">
        <f t="shared" si="0"/>
        <v>0</v>
      </c>
      <c r="AA23" s="67">
        <f t="shared" si="0"/>
        <v>0</v>
      </c>
      <c r="AB23" s="65">
        <f t="shared" si="0"/>
        <v>0</v>
      </c>
      <c r="AC23" s="65">
        <f t="shared" si="0"/>
        <v>0</v>
      </c>
      <c r="AD23" s="66">
        <f t="shared" si="0"/>
        <v>0</v>
      </c>
      <c r="AE23" s="65">
        <f t="shared" si="0"/>
        <v>0</v>
      </c>
      <c r="AF23" s="65">
        <f t="shared" si="0"/>
        <v>0</v>
      </c>
      <c r="AG23" s="66">
        <f t="shared" si="0"/>
        <v>0</v>
      </c>
      <c r="AH23" s="65">
        <f t="shared" si="0"/>
        <v>0</v>
      </c>
      <c r="AI23" s="65">
        <f aca="true" t="shared" si="1" ref="AI23:BN23">SUM(AI21:AI22)</f>
        <v>0</v>
      </c>
      <c r="AJ23" s="65">
        <f t="shared" si="1"/>
        <v>0</v>
      </c>
      <c r="AK23" s="66">
        <f t="shared" si="1"/>
        <v>0</v>
      </c>
      <c r="AL23" s="67">
        <f t="shared" si="1"/>
        <v>0</v>
      </c>
      <c r="AM23" s="65">
        <f t="shared" si="1"/>
        <v>0</v>
      </c>
      <c r="AN23" s="65">
        <f t="shared" si="1"/>
        <v>0</v>
      </c>
      <c r="AO23" s="65">
        <f t="shared" si="1"/>
        <v>0</v>
      </c>
      <c r="AP23" s="65">
        <f t="shared" si="1"/>
        <v>0</v>
      </c>
      <c r="AQ23" s="66">
        <f t="shared" si="1"/>
        <v>0</v>
      </c>
      <c r="AR23" s="65">
        <f t="shared" si="1"/>
        <v>0</v>
      </c>
      <c r="AS23" s="65">
        <f t="shared" si="1"/>
        <v>0</v>
      </c>
      <c r="AT23" s="65">
        <f t="shared" si="1"/>
        <v>0</v>
      </c>
      <c r="AU23" s="65">
        <f t="shared" si="1"/>
        <v>0</v>
      </c>
      <c r="AV23" s="65">
        <f t="shared" si="1"/>
        <v>0</v>
      </c>
      <c r="AW23" s="66">
        <f t="shared" si="1"/>
        <v>0</v>
      </c>
      <c r="AX23" s="65">
        <f t="shared" si="1"/>
        <v>0</v>
      </c>
      <c r="AY23" s="65">
        <f t="shared" si="1"/>
        <v>0</v>
      </c>
      <c r="AZ23" s="65">
        <f t="shared" si="1"/>
        <v>0</v>
      </c>
      <c r="BA23" s="65">
        <f t="shared" si="1"/>
        <v>0</v>
      </c>
      <c r="BB23" s="66">
        <f t="shared" si="1"/>
        <v>0</v>
      </c>
      <c r="BC23" s="68">
        <f t="shared" si="1"/>
        <v>0</v>
      </c>
      <c r="BE23" s="57">
        <f>SUM(BE21:BE22)</f>
        <v>25387.7275</v>
      </c>
      <c r="BF23" s="57">
        <f>47000/BE23*100</f>
        <v>185.12881863884823</v>
      </c>
    </row>
    <row r="24" spans="1:55" s="57" customFormat="1" ht="19.5" customHeight="1" hidden="1">
      <c r="A24" s="69" t="s">
        <v>57</v>
      </c>
      <c r="B24" s="70"/>
      <c r="C24" s="71">
        <v>47000</v>
      </c>
      <c r="D24" s="72"/>
      <c r="E24" s="72"/>
      <c r="F24" s="73"/>
      <c r="G24" s="72"/>
      <c r="H24" s="72"/>
      <c r="I24" s="72"/>
      <c r="J24" s="73"/>
      <c r="K24" s="72"/>
      <c r="L24" s="72"/>
      <c r="M24" s="73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</row>
    <row r="25" spans="1:55" s="57" customFormat="1" ht="19.5" customHeight="1" hidden="1">
      <c r="A25" s="69" t="s">
        <v>58</v>
      </c>
      <c r="B25" s="70"/>
      <c r="C25" s="71">
        <f>C24-C23</f>
        <v>0</v>
      </c>
      <c r="D25" s="72"/>
      <c r="E25" s="72"/>
      <c r="F25" s="73"/>
      <c r="G25" s="72"/>
      <c r="H25" s="72"/>
      <c r="I25" s="72"/>
      <c r="J25" s="73"/>
      <c r="K25" s="72"/>
      <c r="L25" s="72"/>
      <c r="M25" s="73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</row>
    <row r="26" spans="1:55" s="78" customFormat="1" ht="12.75" hidden="1">
      <c r="A26" s="75"/>
      <c r="B26" s="76"/>
      <c r="C26" s="72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</row>
    <row r="27" spans="1:55" s="78" customFormat="1" ht="12.75" hidden="1">
      <c r="A27" s="75"/>
      <c r="B27" s="79" t="s">
        <v>59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80"/>
      <c r="AC27" s="80"/>
      <c r="AD27" s="80"/>
      <c r="AE27" s="80"/>
      <c r="AF27" s="80"/>
      <c r="AG27" s="80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</row>
    <row r="28" spans="2:55" ht="15" hidden="1">
      <c r="B28" s="6" t="s">
        <v>60</v>
      </c>
      <c r="D28" s="81"/>
      <c r="E28" s="81"/>
      <c r="F28" s="82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B28" s="84"/>
      <c r="AC28" s="84"/>
      <c r="AD28" s="84"/>
      <c r="AE28" s="85"/>
      <c r="AF28" s="85"/>
      <c r="AG28" s="85"/>
      <c r="AH28" s="86"/>
      <c r="AI28" s="86"/>
      <c r="AJ28" s="86"/>
      <c r="AK28" s="86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</row>
    <row r="29" spans="2:55" ht="14.25" hidden="1">
      <c r="B29" s="11"/>
      <c r="D29" s="6"/>
      <c r="E29" s="6"/>
      <c r="F29" s="6"/>
      <c r="G29" s="87"/>
      <c r="H29" s="87"/>
      <c r="I29" s="87"/>
      <c r="J29" s="87"/>
      <c r="K29" s="87"/>
      <c r="L29" s="87"/>
      <c r="M29" s="87"/>
      <c r="N29" s="88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E29" s="89"/>
      <c r="AF29" s="89"/>
      <c r="AG29" s="89"/>
      <c r="AH29" s="89"/>
      <c r="AI29" s="89"/>
      <c r="AJ29" s="89"/>
      <c r="AK29" s="89"/>
      <c r="AL29" s="89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</row>
    <row r="30" spans="2:55" ht="12.75" hidden="1">
      <c r="B30" s="90" t="s">
        <v>61</v>
      </c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</row>
    <row r="31" spans="2:58" ht="15" hidden="1">
      <c r="B31" t="s">
        <v>62</v>
      </c>
      <c r="C31" s="81"/>
      <c r="D31" s="5"/>
      <c r="E31" s="5"/>
      <c r="F31" s="5"/>
      <c r="G31" s="6"/>
      <c r="H31" s="6"/>
      <c r="I31" s="6"/>
      <c r="J31" s="6"/>
      <c r="N31" s="83"/>
      <c r="O31" s="83"/>
      <c r="P31" s="83"/>
      <c r="Q31" s="83"/>
      <c r="R31" s="83"/>
      <c r="W31" s="83"/>
      <c r="X31" s="83"/>
      <c r="Y31" s="83"/>
      <c r="Z31" s="83"/>
      <c r="AA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F31" s="92"/>
    </row>
    <row r="32" spans="2:56" ht="12.75" hidden="1">
      <c r="B32" s="79"/>
      <c r="C32" s="79"/>
      <c r="D32" s="2"/>
      <c r="E32" s="2"/>
      <c r="F32" s="2"/>
      <c r="G32" s="2"/>
      <c r="H32" s="2"/>
      <c r="I32" s="2"/>
      <c r="J32" s="2"/>
      <c r="K32" s="2"/>
      <c r="L32" s="2"/>
      <c r="M32" s="2"/>
      <c r="N32" s="89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</row>
    <row r="33" spans="14:55" ht="12.75" hidden="1">
      <c r="N33">
        <f>47000</f>
        <v>47000</v>
      </c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</row>
    <row r="34" spans="14:55" ht="12.75" hidden="1">
      <c r="N34" s="93">
        <f>N33-N23</f>
        <v>0</v>
      </c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3">
        <f>AA33+N34-AA23</f>
        <v>0</v>
      </c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3">
        <f>AL33+AA34-AL23</f>
        <v>0</v>
      </c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>
        <f>BC33+AL34-BC23</f>
        <v>0</v>
      </c>
    </row>
    <row r="35" ht="12.75" hidden="1">
      <c r="C35" s="83"/>
    </row>
    <row r="36" ht="12.75" hidden="1">
      <c r="C36" s="83"/>
    </row>
    <row r="37" ht="12.75" hidden="1">
      <c r="C37" s="95"/>
    </row>
    <row r="38" ht="12.75" hidden="1">
      <c r="BB38" s="83"/>
    </row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</sheetData>
  <sheetProtection/>
  <mergeCells count="62">
    <mergeCell ref="BA18:BA19"/>
    <mergeCell ref="D17:BC17"/>
    <mergeCell ref="Y18:Y19"/>
    <mergeCell ref="AO18:AO19"/>
    <mergeCell ref="AR18:AR19"/>
    <mergeCell ref="X18:X19"/>
    <mergeCell ref="AG18:AG19"/>
    <mergeCell ref="BB18:BB19"/>
    <mergeCell ref="AL18:AL19"/>
    <mergeCell ref="BC18:BC19"/>
    <mergeCell ref="A25:B25"/>
    <mergeCell ref="V18:V19"/>
    <mergeCell ref="Z18:Z19"/>
    <mergeCell ref="AD18:AD19"/>
    <mergeCell ref="O18:O19"/>
    <mergeCell ref="R18:R19"/>
    <mergeCell ref="C17:C19"/>
    <mergeCell ref="A24:B24"/>
    <mergeCell ref="Q18:Q19"/>
    <mergeCell ref="T18:T19"/>
    <mergeCell ref="AN18:AN19"/>
    <mergeCell ref="W18:W19"/>
    <mergeCell ref="AI18:AI19"/>
    <mergeCell ref="AK18:AK19"/>
    <mergeCell ref="AZ18:AZ19"/>
    <mergeCell ref="AF18:AF19"/>
    <mergeCell ref="B15:C15"/>
    <mergeCell ref="I18:I19"/>
    <mergeCell ref="L18:L19"/>
    <mergeCell ref="F18:F19"/>
    <mergeCell ref="A16:BC16"/>
    <mergeCell ref="S18:S19"/>
    <mergeCell ref="AQ18:AQ19"/>
    <mergeCell ref="AP18:AP19"/>
    <mergeCell ref="D26:N26"/>
    <mergeCell ref="N18:N19"/>
    <mergeCell ref="D18:D19"/>
    <mergeCell ref="H18:H19"/>
    <mergeCell ref="E18:E19"/>
    <mergeCell ref="K18:K19"/>
    <mergeCell ref="M18:M19"/>
    <mergeCell ref="G18:G19"/>
    <mergeCell ref="AA18:AA19"/>
    <mergeCell ref="A23:B23"/>
    <mergeCell ref="J18:J19"/>
    <mergeCell ref="AH18:AH19"/>
    <mergeCell ref="AE18:AE19"/>
    <mergeCell ref="A17:A19"/>
    <mergeCell ref="B17:B19"/>
    <mergeCell ref="U18:U19"/>
    <mergeCell ref="P18:P19"/>
    <mergeCell ref="AB18:AB19"/>
    <mergeCell ref="AT18:AT19"/>
    <mergeCell ref="AC18:AC19"/>
    <mergeCell ref="AY18:AY19"/>
    <mergeCell ref="AU18:AU19"/>
    <mergeCell ref="AV18:AV19"/>
    <mergeCell ref="AX18:AX19"/>
    <mergeCell ref="AS18:AS19"/>
    <mergeCell ref="AW18:AW19"/>
    <mergeCell ref="AJ18:AJ19"/>
    <mergeCell ref="AM18:AM19"/>
  </mergeCells>
  <printOptions horizontalCentered="1"/>
  <pageMargins left="0" right="0" top="0.56" bottom="0.5118110236220472" header="0.1968503937007874" footer="0.2362204724409449"/>
  <pageSetup fitToHeight="1" fitToWidth="1" horizontalDpi="600" verticalDpi="600" orientation="landscape" paperSize="9" scale="96" r:id="rId1"/>
  <headerFooter alignWithMargins="0">
    <oddFooter>&amp;C&amp;P din &amp;N</oddFooter>
  </headerFooter>
  <colBreaks count="1" manualBreakCount="1">
    <brk id="37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dana.borsanu</dc:creator>
  <cp:keywords/>
  <dc:description/>
  <cp:lastModifiedBy>dana.borsanu</cp:lastModifiedBy>
  <dcterms:created xsi:type="dcterms:W3CDTF">2020-01-08T09:16:29Z</dcterms:created>
  <dcterms:modified xsi:type="dcterms:W3CDTF">2020-01-08T09:17:43Z</dcterms:modified>
  <cp:category/>
  <cp:version/>
  <cp:contentType/>
  <cp:contentStatus/>
</cp:coreProperties>
</file>